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176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Foglio1!$1:$6</definedName>
  </definedNames>
  <calcPr calcId="125725"/>
</workbook>
</file>

<file path=xl/calcChain.xml><?xml version="1.0" encoding="utf-8"?>
<calcChain xmlns="http://schemas.openxmlformats.org/spreadsheetml/2006/main">
  <c r="H8" i="1"/>
  <c r="L8" s="1"/>
  <c r="H9"/>
  <c r="M9" s="1"/>
  <c r="H10"/>
  <c r="H11"/>
  <c r="L11" s="1"/>
  <c r="H12"/>
  <c r="L12" s="1"/>
  <c r="H13"/>
  <c r="M13" s="1"/>
  <c r="H14"/>
  <c r="L14" s="1"/>
  <c r="H15"/>
  <c r="L15" s="1"/>
  <c r="H16"/>
  <c r="L16" s="1"/>
  <c r="H17"/>
  <c r="M17" s="1"/>
  <c r="H18"/>
  <c r="L18" s="1"/>
  <c r="H19"/>
  <c r="L19" s="1"/>
  <c r="H20"/>
  <c r="M20" s="1"/>
  <c r="H21"/>
  <c r="L21" s="1"/>
  <c r="H22"/>
  <c r="L22" s="1"/>
  <c r="H7"/>
  <c r="M7" s="1"/>
  <c r="L10"/>
  <c r="M10"/>
  <c r="M14"/>
  <c r="E24"/>
  <c r="M21" l="1"/>
  <c r="L20"/>
  <c r="M18"/>
  <c r="L17"/>
  <c r="M22"/>
  <c r="M19"/>
  <c r="M15"/>
  <c r="L13"/>
  <c r="M11"/>
  <c r="L9"/>
  <c r="M16"/>
  <c r="M12"/>
  <c r="M8"/>
  <c r="L7"/>
  <c r="M24" l="1"/>
  <c r="F26" s="1"/>
</calcChain>
</file>

<file path=xl/sharedStrings.xml><?xml version="1.0" encoding="utf-8"?>
<sst xmlns="http://schemas.openxmlformats.org/spreadsheetml/2006/main" count="64" uniqueCount="58">
  <si>
    <t>DIREZIONE DIDATTICA DI VIGNOLA</t>
  </si>
  <si>
    <t>creditore</t>
  </si>
  <si>
    <t>protocollo entrata e data</t>
  </si>
  <si>
    <t xml:space="preserve">numero fattura </t>
  </si>
  <si>
    <t xml:space="preserve">data fattura </t>
  </si>
  <si>
    <t>TOTALI</t>
  </si>
  <si>
    <t>INDICATORE TRIMESTRALE DI TEMPESTIVITA' DEI PAGAMENTI</t>
  </si>
  <si>
    <t>Definizione indicatore tempestività dei pagamenti trimestrale DPCM 22/09/2014</t>
  </si>
  <si>
    <t xml:space="preserve">importo </t>
  </si>
  <si>
    <t xml:space="preserve">scadenza </t>
  </si>
  <si>
    <t xml:space="preserve">data pagamento fatture </t>
  </si>
  <si>
    <t>gg importo</t>
  </si>
  <si>
    <t>periodo complessivo intercorso</t>
  </si>
  <si>
    <t>periodo inesigibilità</t>
  </si>
  <si>
    <t xml:space="preserve">gg. totali </t>
  </si>
  <si>
    <t>data scadenza</t>
  </si>
  <si>
    <t>data pagamento</t>
  </si>
  <si>
    <t>gg. Intercorrenti netti</t>
  </si>
  <si>
    <t>gg. Inesigibilità</t>
  </si>
  <si>
    <t>GIORNI</t>
  </si>
  <si>
    <t>1° trimestre 2022 - periodo dal 01/01/2021 al 31/03/2022</t>
  </si>
  <si>
    <t>19260 del 2/12/2021</t>
  </si>
  <si>
    <t>1365/2021</t>
  </si>
  <si>
    <t>ZETAELLE SRL</t>
  </si>
  <si>
    <t>1 del 01/01/2022</t>
  </si>
  <si>
    <t>79/PA</t>
  </si>
  <si>
    <t>Sola Oscar</t>
  </si>
  <si>
    <t>790 del 15/01/2022</t>
  </si>
  <si>
    <t xml:space="preserve">V3-1802 </t>
  </si>
  <si>
    <t>BORGIONE CENTRO DIDATTICO</t>
  </si>
  <si>
    <t>791 del 15/01/2022</t>
  </si>
  <si>
    <t>40/00</t>
  </si>
  <si>
    <t>Corporate Studio srl</t>
  </si>
  <si>
    <t>1145 del 20/01/2022</t>
  </si>
  <si>
    <t>POSTE ITALIANE</t>
  </si>
  <si>
    <t>1531 del 25/01/2022</t>
  </si>
  <si>
    <t>1786 del 28/01/2022</t>
  </si>
  <si>
    <t>217/PA</t>
  </si>
  <si>
    <t>MADISOFT SPA</t>
  </si>
  <si>
    <t>1940 del 31/01/2022</t>
  </si>
  <si>
    <t>312/2022-3</t>
  </si>
  <si>
    <t>MEDIASOFT SNC</t>
  </si>
  <si>
    <t>2331 del 05/02/2022</t>
  </si>
  <si>
    <t>1/PA</t>
  </si>
  <si>
    <t>2767 del 14/02/2022</t>
  </si>
  <si>
    <t xml:space="preserve">C50/10 </t>
  </si>
  <si>
    <t>SOFTER GROUP</t>
  </si>
  <si>
    <t>3104 del 19/02/2022</t>
  </si>
  <si>
    <t>3865 del 03/03/2022</t>
  </si>
  <si>
    <t>4102 del 05/03/2022</t>
  </si>
  <si>
    <t>BIANCHI INGROSSO srl</t>
  </si>
  <si>
    <t>4875 del 16/03/2022</t>
  </si>
  <si>
    <t>V3-8301</t>
  </si>
  <si>
    <t>5097 del 19/03/2022</t>
  </si>
  <si>
    <t>2336/FVIAC</t>
  </si>
  <si>
    <t>GRUPPO SPAGGIARI PARMA SPA</t>
  </si>
  <si>
    <t>5457 del 25/03/2022</t>
  </si>
  <si>
    <t>2466/FVIAC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</si>
</sst>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€&quot;\ #,##0.00"/>
    <numFmt numFmtId="165" formatCode="[$-410]d\ mmmm\ yyyy;@"/>
  </numFmts>
  <fonts count="9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43" fontId="6" fillId="0" borderId="1" xfId="0" applyNumberFormat="1" applyFont="1" applyBorder="1" applyAlignment="1">
      <alignment horizontal="center" vertical="center"/>
    </xf>
    <xf numFmtId="43" fontId="6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topLeftCell="A13" zoomScaleNormal="100" workbookViewId="0">
      <selection activeCell="C33" sqref="C33"/>
    </sheetView>
  </sheetViews>
  <sheetFormatPr defaultRowHeight="15"/>
  <cols>
    <col min="1" max="1" width="9.85546875" style="1" customWidth="1"/>
    <col min="2" max="2" width="8.28515625" style="1" customWidth="1"/>
    <col min="3" max="3" width="11.5703125" style="1" bestFit="1" customWidth="1"/>
    <col min="4" max="4" width="25" customWidth="1"/>
    <col min="5" max="5" width="11.28515625" style="7" customWidth="1"/>
    <col min="6" max="6" width="13.5703125" style="1" customWidth="1"/>
    <col min="7" max="7" width="15.42578125" style="9" customWidth="1"/>
    <col min="8" max="8" width="13.28515625" customWidth="1"/>
    <col min="9" max="9" width="11.28515625" customWidth="1"/>
    <col min="10" max="10" width="11.5703125" customWidth="1"/>
    <col min="11" max="11" width="12.140625" customWidth="1"/>
    <col min="12" max="12" width="12.42578125" customWidth="1"/>
    <col min="13" max="13" width="15.140625" customWidth="1"/>
  </cols>
  <sheetData>
    <row r="1" spans="1:13" ht="2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8.95" customHeight="1">
      <c r="A2" s="35" t="s">
        <v>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8.95" customHeight="1">
      <c r="A3" s="17"/>
      <c r="B3" s="17"/>
      <c r="C3" s="17"/>
      <c r="D3" s="17"/>
      <c r="E3" s="17"/>
      <c r="F3" s="17"/>
      <c r="G3" s="27" t="s">
        <v>20</v>
      </c>
      <c r="H3" s="17"/>
      <c r="I3" s="17"/>
      <c r="J3" s="17"/>
      <c r="K3" s="17"/>
      <c r="L3" s="17"/>
      <c r="M3" s="17"/>
    </row>
    <row r="4" spans="1:13" ht="18.95" customHeight="1">
      <c r="A4" s="12"/>
      <c r="B4" s="12"/>
      <c r="C4" s="12"/>
      <c r="D4" s="12"/>
      <c r="E4" s="17"/>
      <c r="F4" s="12"/>
      <c r="G4" s="12"/>
      <c r="H4" s="12"/>
      <c r="I4" s="17"/>
      <c r="J4" s="17"/>
      <c r="K4" s="17"/>
      <c r="L4" s="17"/>
      <c r="M4" s="12"/>
    </row>
    <row r="5" spans="1:13">
      <c r="F5" s="37" t="s">
        <v>12</v>
      </c>
      <c r="G5" s="37"/>
      <c r="H5" s="37"/>
      <c r="I5" s="37" t="s">
        <v>13</v>
      </c>
      <c r="J5" s="37"/>
      <c r="K5" s="37"/>
      <c r="L5" s="22"/>
    </row>
    <row r="6" spans="1:13" ht="45">
      <c r="A6" s="4" t="s">
        <v>2</v>
      </c>
      <c r="B6" s="4" t="s">
        <v>3</v>
      </c>
      <c r="C6" s="4" t="s">
        <v>4</v>
      </c>
      <c r="D6" s="4" t="s">
        <v>1</v>
      </c>
      <c r="E6" s="5" t="s">
        <v>8</v>
      </c>
      <c r="F6" s="20" t="s">
        <v>9</v>
      </c>
      <c r="G6" s="21" t="s">
        <v>10</v>
      </c>
      <c r="H6" s="23" t="s">
        <v>14</v>
      </c>
      <c r="I6" s="24" t="s">
        <v>15</v>
      </c>
      <c r="J6" s="24" t="s">
        <v>16</v>
      </c>
      <c r="K6" s="24" t="s">
        <v>18</v>
      </c>
      <c r="L6" s="24" t="s">
        <v>17</v>
      </c>
      <c r="M6" s="24" t="s">
        <v>11</v>
      </c>
    </row>
    <row r="7" spans="1:13" ht="30" customHeight="1">
      <c r="A7" s="2" t="s">
        <v>21</v>
      </c>
      <c r="B7" s="2" t="s">
        <v>22</v>
      </c>
      <c r="C7" s="8">
        <v>44557</v>
      </c>
      <c r="D7" s="3" t="s">
        <v>23</v>
      </c>
      <c r="E7" s="6">
        <v>640</v>
      </c>
      <c r="F7" s="8">
        <v>44592</v>
      </c>
      <c r="G7" s="16">
        <v>44564</v>
      </c>
      <c r="H7" s="18">
        <f>SUM(G7-F7)</f>
        <v>-28</v>
      </c>
      <c r="I7" s="18"/>
      <c r="J7" s="18"/>
      <c r="K7" s="18">
        <v>0</v>
      </c>
      <c r="L7" s="18">
        <f>SUM(H7-K7)</f>
        <v>-28</v>
      </c>
      <c r="M7" s="19">
        <f t="shared" ref="M7:M22" si="0">SUM(E7*H7)</f>
        <v>-17920</v>
      </c>
    </row>
    <row r="8" spans="1:13" ht="30" customHeight="1">
      <c r="A8" s="2" t="s">
        <v>24</v>
      </c>
      <c r="B8" s="2" t="s">
        <v>25</v>
      </c>
      <c r="C8" s="8">
        <v>44561</v>
      </c>
      <c r="D8" s="3" t="s">
        <v>26</v>
      </c>
      <c r="E8" s="6">
        <v>245.39</v>
      </c>
      <c r="F8" s="8">
        <v>44592</v>
      </c>
      <c r="G8" s="16">
        <v>44564</v>
      </c>
      <c r="H8" s="18">
        <f t="shared" ref="H8:H22" si="1">SUM(G8-F8)</f>
        <v>-28</v>
      </c>
      <c r="I8" s="18"/>
      <c r="J8" s="18"/>
      <c r="K8" s="18">
        <v>0</v>
      </c>
      <c r="L8" s="18">
        <f t="shared" ref="L8:L22" si="2">SUM(H8-K8)</f>
        <v>-28</v>
      </c>
      <c r="M8" s="19">
        <f t="shared" si="0"/>
        <v>-6870.92</v>
      </c>
    </row>
    <row r="9" spans="1:13" ht="30" customHeight="1">
      <c r="A9" s="2" t="s">
        <v>27</v>
      </c>
      <c r="B9" s="2" t="s">
        <v>28</v>
      </c>
      <c r="C9" s="8">
        <v>44574</v>
      </c>
      <c r="D9" s="3" t="s">
        <v>29</v>
      </c>
      <c r="E9" s="6">
        <v>124.49</v>
      </c>
      <c r="F9" s="8">
        <v>44605</v>
      </c>
      <c r="G9" s="16">
        <v>44576</v>
      </c>
      <c r="H9" s="18">
        <f t="shared" si="1"/>
        <v>-29</v>
      </c>
      <c r="I9" s="18"/>
      <c r="J9" s="18"/>
      <c r="K9" s="18">
        <v>0</v>
      </c>
      <c r="L9" s="18">
        <f t="shared" si="2"/>
        <v>-29</v>
      </c>
      <c r="M9" s="19">
        <f t="shared" si="0"/>
        <v>-3610.21</v>
      </c>
    </row>
    <row r="10" spans="1:13" ht="30" customHeight="1">
      <c r="A10" s="2" t="s">
        <v>30</v>
      </c>
      <c r="B10" s="2" t="s">
        <v>31</v>
      </c>
      <c r="C10" s="8">
        <v>44575</v>
      </c>
      <c r="D10" s="3" t="s">
        <v>32</v>
      </c>
      <c r="E10" s="6">
        <v>450</v>
      </c>
      <c r="F10" s="8">
        <v>44606</v>
      </c>
      <c r="G10" s="16">
        <v>44576</v>
      </c>
      <c r="H10" s="18">
        <f t="shared" si="1"/>
        <v>-30</v>
      </c>
      <c r="I10" s="18"/>
      <c r="J10" s="18"/>
      <c r="K10" s="18">
        <v>0</v>
      </c>
      <c r="L10" s="18">
        <f t="shared" si="2"/>
        <v>-30</v>
      </c>
      <c r="M10" s="19">
        <f t="shared" si="0"/>
        <v>-13500</v>
      </c>
    </row>
    <row r="11" spans="1:13" ht="30" customHeight="1">
      <c r="A11" s="2" t="s">
        <v>33</v>
      </c>
      <c r="B11" s="11">
        <v>1022002619</v>
      </c>
      <c r="C11" s="8">
        <v>44580</v>
      </c>
      <c r="D11" s="3" t="s">
        <v>34</v>
      </c>
      <c r="E11" s="6">
        <v>22.25</v>
      </c>
      <c r="F11" s="8">
        <v>44610</v>
      </c>
      <c r="G11" s="16">
        <v>44586</v>
      </c>
      <c r="H11" s="18">
        <f t="shared" si="1"/>
        <v>-24</v>
      </c>
      <c r="I11" s="18"/>
      <c r="J11" s="18"/>
      <c r="K11" s="18">
        <v>0</v>
      </c>
      <c r="L11" s="18">
        <f t="shared" si="2"/>
        <v>-24</v>
      </c>
      <c r="M11" s="19">
        <f t="shared" si="0"/>
        <v>-534</v>
      </c>
    </row>
    <row r="12" spans="1:13" ht="30" customHeight="1">
      <c r="A12" s="28" t="s">
        <v>35</v>
      </c>
      <c r="B12" s="29">
        <v>3220014589</v>
      </c>
      <c r="C12" s="30">
        <v>44585</v>
      </c>
      <c r="D12" s="31" t="s">
        <v>34</v>
      </c>
      <c r="E12" s="6">
        <v>39.200000000000003</v>
      </c>
      <c r="F12" s="8">
        <v>44615</v>
      </c>
      <c r="G12" s="16">
        <v>44586</v>
      </c>
      <c r="H12" s="18">
        <f t="shared" si="1"/>
        <v>-29</v>
      </c>
      <c r="I12" s="18"/>
      <c r="J12" s="18"/>
      <c r="K12" s="18">
        <v>0</v>
      </c>
      <c r="L12" s="18">
        <f t="shared" si="2"/>
        <v>-29</v>
      </c>
      <c r="M12" s="19">
        <f t="shared" si="0"/>
        <v>-1136.8000000000002</v>
      </c>
    </row>
    <row r="13" spans="1:13" ht="30" customHeight="1">
      <c r="A13" s="2" t="s">
        <v>36</v>
      </c>
      <c r="B13" s="2" t="s">
        <v>37</v>
      </c>
      <c r="C13" s="8">
        <v>44588</v>
      </c>
      <c r="D13" s="3" t="s">
        <v>38</v>
      </c>
      <c r="E13" s="6">
        <v>1200</v>
      </c>
      <c r="F13" s="8">
        <v>44619</v>
      </c>
      <c r="G13" s="16">
        <v>44589</v>
      </c>
      <c r="H13" s="18">
        <f t="shared" si="1"/>
        <v>-30</v>
      </c>
      <c r="I13" s="18"/>
      <c r="J13" s="18"/>
      <c r="K13" s="18">
        <v>0</v>
      </c>
      <c r="L13" s="18">
        <f t="shared" si="2"/>
        <v>-30</v>
      </c>
      <c r="M13" s="19">
        <f t="shared" si="0"/>
        <v>-36000</v>
      </c>
    </row>
    <row r="14" spans="1:13" ht="30" customHeight="1">
      <c r="A14" s="2" t="s">
        <v>39</v>
      </c>
      <c r="B14" s="2" t="s">
        <v>40</v>
      </c>
      <c r="C14" s="8">
        <v>44590</v>
      </c>
      <c r="D14" s="3" t="s">
        <v>41</v>
      </c>
      <c r="E14" s="6">
        <v>180</v>
      </c>
      <c r="F14" s="8">
        <v>44620</v>
      </c>
      <c r="G14" s="16">
        <v>44593</v>
      </c>
      <c r="H14" s="18">
        <f t="shared" si="1"/>
        <v>-27</v>
      </c>
      <c r="I14" s="18"/>
      <c r="J14" s="18"/>
      <c r="K14" s="18">
        <v>0</v>
      </c>
      <c r="L14" s="18">
        <f t="shared" si="2"/>
        <v>-27</v>
      </c>
      <c r="M14" s="19">
        <f t="shared" si="0"/>
        <v>-4860</v>
      </c>
    </row>
    <row r="15" spans="1:13" ht="30" customHeight="1">
      <c r="A15" s="2" t="s">
        <v>42</v>
      </c>
      <c r="B15" s="2" t="s">
        <v>43</v>
      </c>
      <c r="C15" s="8">
        <v>44592</v>
      </c>
      <c r="D15" s="3" t="s">
        <v>26</v>
      </c>
      <c r="E15" s="6">
        <v>1588.08</v>
      </c>
      <c r="F15" s="8">
        <v>44627</v>
      </c>
      <c r="G15" s="16">
        <v>44601</v>
      </c>
      <c r="H15" s="18">
        <f t="shared" si="1"/>
        <v>-26</v>
      </c>
      <c r="I15" s="18"/>
      <c r="J15" s="18"/>
      <c r="K15" s="18">
        <v>0</v>
      </c>
      <c r="L15" s="18">
        <f t="shared" si="2"/>
        <v>-26</v>
      </c>
      <c r="M15" s="19">
        <f t="shared" si="0"/>
        <v>-41290.080000000002</v>
      </c>
    </row>
    <row r="16" spans="1:13" ht="30" customHeight="1">
      <c r="A16" s="2" t="s">
        <v>44</v>
      </c>
      <c r="B16" s="2" t="s">
        <v>45</v>
      </c>
      <c r="C16" s="8">
        <v>44602</v>
      </c>
      <c r="D16" s="3" t="s">
        <v>46</v>
      </c>
      <c r="E16" s="6">
        <v>260</v>
      </c>
      <c r="F16" s="8">
        <v>44651</v>
      </c>
      <c r="G16" s="16">
        <v>44606</v>
      </c>
      <c r="H16" s="18">
        <f t="shared" si="1"/>
        <v>-45</v>
      </c>
      <c r="I16" s="18"/>
      <c r="J16" s="18"/>
      <c r="K16" s="18">
        <v>0</v>
      </c>
      <c r="L16" s="18">
        <f t="shared" si="2"/>
        <v>-45</v>
      </c>
      <c r="M16" s="19">
        <f t="shared" si="0"/>
        <v>-11700</v>
      </c>
    </row>
    <row r="17" spans="1:13" ht="30" customHeight="1">
      <c r="A17" s="28" t="s">
        <v>47</v>
      </c>
      <c r="B17" s="32">
        <v>1022041123</v>
      </c>
      <c r="C17" s="30">
        <v>44610</v>
      </c>
      <c r="D17" s="31" t="s">
        <v>34</v>
      </c>
      <c r="E17" s="6">
        <v>153.13</v>
      </c>
      <c r="F17" s="8">
        <v>44641</v>
      </c>
      <c r="G17" s="16">
        <v>44621</v>
      </c>
      <c r="H17" s="18">
        <f t="shared" si="1"/>
        <v>-20</v>
      </c>
      <c r="I17" s="18"/>
      <c r="J17" s="18"/>
      <c r="K17" s="18">
        <v>0</v>
      </c>
      <c r="L17" s="18">
        <f t="shared" si="2"/>
        <v>-20</v>
      </c>
      <c r="M17" s="19">
        <f t="shared" si="0"/>
        <v>-3062.6</v>
      </c>
    </row>
    <row r="18" spans="1:13" ht="30" customHeight="1">
      <c r="A18" s="2" t="s">
        <v>48</v>
      </c>
      <c r="B18" s="11">
        <v>1022055092</v>
      </c>
      <c r="C18" s="8">
        <v>44622</v>
      </c>
      <c r="D18" s="3" t="s">
        <v>34</v>
      </c>
      <c r="E18" s="6">
        <v>55.72</v>
      </c>
      <c r="F18" s="8">
        <v>44653</v>
      </c>
      <c r="G18" s="16">
        <v>44596</v>
      </c>
      <c r="H18" s="18">
        <f t="shared" si="1"/>
        <v>-57</v>
      </c>
      <c r="I18" s="18"/>
      <c r="J18" s="18"/>
      <c r="K18" s="18">
        <v>0</v>
      </c>
      <c r="L18" s="18">
        <f t="shared" si="2"/>
        <v>-57</v>
      </c>
      <c r="M18" s="19">
        <f t="shared" si="0"/>
        <v>-3176.04</v>
      </c>
    </row>
    <row r="19" spans="1:13" ht="30" customHeight="1">
      <c r="A19" s="2" t="s">
        <v>49</v>
      </c>
      <c r="B19" s="11">
        <v>383</v>
      </c>
      <c r="C19" s="8">
        <v>44617</v>
      </c>
      <c r="D19" s="3" t="s">
        <v>50</v>
      </c>
      <c r="E19" s="6">
        <v>7594.67</v>
      </c>
      <c r="F19" s="8">
        <v>44681</v>
      </c>
      <c r="G19" s="16">
        <v>44629</v>
      </c>
      <c r="H19" s="18">
        <f t="shared" si="1"/>
        <v>-52</v>
      </c>
      <c r="I19" s="18"/>
      <c r="J19" s="18"/>
      <c r="K19" s="18">
        <v>0</v>
      </c>
      <c r="L19" s="18">
        <f t="shared" si="2"/>
        <v>-52</v>
      </c>
      <c r="M19" s="19">
        <f t="shared" si="0"/>
        <v>-394922.84</v>
      </c>
    </row>
    <row r="20" spans="1:13" ht="30" customHeight="1">
      <c r="A20" s="2" t="s">
        <v>51</v>
      </c>
      <c r="B20" s="10" t="s">
        <v>52</v>
      </c>
      <c r="C20" s="8">
        <v>44634</v>
      </c>
      <c r="D20" s="3" t="s">
        <v>29</v>
      </c>
      <c r="E20" s="6">
        <v>96.91</v>
      </c>
      <c r="F20" s="8">
        <v>44665</v>
      </c>
      <c r="G20" s="16">
        <v>44638</v>
      </c>
      <c r="H20" s="18">
        <f t="shared" si="1"/>
        <v>-27</v>
      </c>
      <c r="I20" s="18"/>
      <c r="J20" s="18"/>
      <c r="K20" s="18">
        <v>0</v>
      </c>
      <c r="L20" s="18">
        <f t="shared" si="2"/>
        <v>-27</v>
      </c>
      <c r="M20" s="19">
        <f t="shared" si="0"/>
        <v>-2616.5699999999997</v>
      </c>
    </row>
    <row r="21" spans="1:13" ht="30" customHeight="1">
      <c r="A21" s="2" t="s">
        <v>53</v>
      </c>
      <c r="B21" s="2" t="s">
        <v>54</v>
      </c>
      <c r="C21" s="8">
        <v>44630</v>
      </c>
      <c r="D21" s="3" t="s">
        <v>55</v>
      </c>
      <c r="E21" s="6">
        <v>65</v>
      </c>
      <c r="F21" s="8">
        <v>44668</v>
      </c>
      <c r="G21" s="16">
        <v>44648</v>
      </c>
      <c r="H21" s="18">
        <f t="shared" si="1"/>
        <v>-20</v>
      </c>
      <c r="I21" s="18"/>
      <c r="J21" s="18"/>
      <c r="K21" s="18">
        <v>0</v>
      </c>
      <c r="L21" s="18">
        <f t="shared" si="2"/>
        <v>-20</v>
      </c>
      <c r="M21" s="19">
        <f t="shared" si="0"/>
        <v>-1300</v>
      </c>
    </row>
    <row r="22" spans="1:13" ht="30" customHeight="1">
      <c r="A22" s="2" t="s">
        <v>56</v>
      </c>
      <c r="B22" s="2" t="s">
        <v>57</v>
      </c>
      <c r="C22" s="8">
        <v>44634</v>
      </c>
      <c r="D22" s="3" t="s">
        <v>55</v>
      </c>
      <c r="E22" s="6">
        <v>796.8</v>
      </c>
      <c r="F22" s="8">
        <v>44674</v>
      </c>
      <c r="G22" s="16">
        <v>44648</v>
      </c>
      <c r="H22" s="18">
        <f t="shared" si="1"/>
        <v>-26</v>
      </c>
      <c r="I22" s="18"/>
      <c r="J22" s="18"/>
      <c r="K22" s="18">
        <v>0</v>
      </c>
      <c r="L22" s="18">
        <f t="shared" si="2"/>
        <v>-26</v>
      </c>
      <c r="M22" s="19">
        <f t="shared" si="0"/>
        <v>-20716.8</v>
      </c>
    </row>
    <row r="24" spans="1:13">
      <c r="D24" s="13" t="s">
        <v>5</v>
      </c>
      <c r="E24" s="14">
        <f>SUM(E7:E22)</f>
        <v>13511.64</v>
      </c>
      <c r="M24" s="15">
        <f>SUM(M7:M22)</f>
        <v>-563216.86</v>
      </c>
    </row>
    <row r="25" spans="1:13" ht="15.75" thickBot="1"/>
    <row r="26" spans="1:13" ht="15.75" thickBot="1">
      <c r="A26" s="33" t="s">
        <v>6</v>
      </c>
      <c r="B26" s="33"/>
      <c r="C26" s="33"/>
      <c r="D26" s="34"/>
      <c r="E26" s="25" t="s">
        <v>19</v>
      </c>
      <c r="F26" s="26">
        <f>SUM(M24/E24)</f>
        <v>-41.683826685731709</v>
      </c>
    </row>
  </sheetData>
  <mergeCells count="5">
    <mergeCell ref="A26:D26"/>
    <mergeCell ref="A2:M2"/>
    <mergeCell ref="A1:M1"/>
    <mergeCell ref="F5:H5"/>
    <mergeCell ref="I5:K5"/>
  </mergeCells>
  <pageMargins left="0.70866141732283472" right="0" top="0.35433070866141736" bottom="0.55118110236220474" header="0.31496062992125984" footer="0.31496062992125984"/>
  <pageSetup paperSize="9" scale="80" orientation="landscape" r:id="rId1"/>
  <headerFoot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VIGNOLA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segreteria14</dc:creator>
  <cp:lastModifiedBy>Admin</cp:lastModifiedBy>
  <cp:lastPrinted>2015-04-01T13:36:55Z</cp:lastPrinted>
  <dcterms:created xsi:type="dcterms:W3CDTF">2014-06-06T09:04:24Z</dcterms:created>
  <dcterms:modified xsi:type="dcterms:W3CDTF">2022-04-01T07:22:26Z</dcterms:modified>
</cp:coreProperties>
</file>